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41\1 výzva\"/>
    </mc:Choice>
  </mc:AlternateContent>
  <xr:revisionPtr revIDLastSave="0" documentId="13_ncr:1_{F017951F-15DD-4A52-9CD3-49AE2A831A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7" i="1"/>
  <c r="P8" i="1"/>
  <c r="P7" i="1"/>
  <c r="T8" i="1" l="1"/>
  <c r="S7" i="1"/>
  <c r="R11" i="1" s="1"/>
  <c r="Q11" i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<sst xmlns="http://schemas.openxmlformats.org/spreadsheetml/2006/main" count="45" uniqueCount="43">
  <si>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</si>
  <si>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</si>
  <si>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</si>
  <si>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</si>
  <si>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</si>
  <si>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</si>
  <si>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</si>
  <si>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</si>
  <si>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</si>
  <si>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</si>
  <si>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</si>
  <si>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</si>
  <si>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</si>
  <si>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</si>
  <si>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</si>
  <si>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</si>
  <si>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</si>
  <si>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</si>
  <si>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</si>
  <si>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</si>
  <si>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</si>
  <si>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</si>
  <si>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</si>
  <si>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</si>
  <si>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</si>
  <si>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</si>
  <si>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</si>
  <si>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</si>
  <si>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</si>
  <si>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</si>
  <si>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</si>
  <si>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</si>
  <si>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</si>
  <si>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</si>
  <si>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041 - 2023 </t>
  </si>
  <si>
    <t>Ing. Pavel Hájek, Ph.D.,
Tel.: 735 713 955</t>
  </si>
  <si>
    <t>Technická 8, 
301 00 Plzeň, 
Fakulta aplikovaných věd - Katedra geomatiky,
místnost UN 635</t>
  </si>
  <si>
    <t>Společná faktura</t>
  </si>
  <si>
    <t>Název projektu: Elipsoidické modelování planetárních gravitačních polí
Číslo projektu: 23-07031S_ELLGRA</t>
  </si>
  <si>
    <t>Notebook 15,6"</t>
  </si>
  <si>
    <t>Bezdrátová myš</t>
  </si>
  <si>
    <r>
      <t xml:space="preserve">CPU: Výkon procesoru v Passmark CPU min. 17 000 podle Passmark CPU Mark na adrese http://www.cpubenchmark.net/high_end_cpus.html (platné ke dni 23.3.2023), minimálně </t>
    </r>
    <r>
      <rPr>
        <sz val="11"/>
        <rFont val="Calibri"/>
        <family val="2"/>
        <charset val="238"/>
        <scheme val="minor"/>
      </rPr>
      <t>6 jader / 12 vláknen</t>
    </r>
    <r>
      <rPr>
        <sz val="11"/>
        <color theme="1"/>
        <rFont val="Calibri"/>
        <family val="2"/>
        <charset val="238"/>
        <scheme val="minor"/>
      </rPr>
      <t>.
VGA: Integrovaná grafická karta s výkonem minimálně 9 500 podle Passmark GPU na adrese https://www.videocardbenchmark.net/high_end_gpus.html (platné ke dni 23.3.2022), minimálně 4GB RAM.
RAM: Minimálně 16 GB operační paměti typu DDR4.
Úložiště: SSD disk min. 512 GB ve slotě M.2 PCIe NVMe + druhý volný slot pro další disk.
Displej: 15,6 palců, minimální rozlišení 1920 x 1080, minimálně 250 nitů, IPS matný / antireflexní.
Porty: minimálně 3 USB porty, z toho minimálně 2x USB 3.2 Gen 1 a 1x USB-C 3.2 Gen 1; min. 1x HDMI 2.0 a Ethernet (RJ-45).
Další vlastnosti:
Kapacita baterie minimálně 45 Wh.
Hmotnost maximálně 2,5 kg.
Tloušťka maximálně 25 mm.
Webkamera s minimálně 720p rozlišením.
Bluetooth verze minimálně 5.0.
Podsvícená nebo osvětlená CZ klávesnice; numerická kávesnice.
Podpora Wi-Fi 6 11ax.
OS: Originální operační systém Windows 10/11 64 bit Professional CZ - OS Windows požadujeme z důvodu kompatibility s interními aplikacemi ZČU (Stag, Magion,...)..
Existence ovladačů pro Win10/11 (64bit).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Standardní záruka.
Součástí dodávky napájecí kabel.</t>
    </r>
  </si>
  <si>
    <t>Optická, min. 2000 dpi (přizpůsobitelné), dobíjecí, nabíjecí kabel akumulátoru - min. 1 m, připojení přes USB, miniaturní senzor, min. 5 tlačítek (včetně kolečka), vhodná pro praváky, ergonomický tvar.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</si>
</sst>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4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F1" zoomScale="59" zoomScaleNormal="59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3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45.85546875" customWidth="1"/>
    <col min="12" max="12" width="23.28515625" customWidth="1"/>
    <col min="13" max="13" width="24.42578125" customWidth="1"/>
    <col min="14" max="14" width="37.42578125" style="4" customWidth="1"/>
    <col min="15" max="15" width="24.28515625" style="4" customWidth="1"/>
    <col min="16" max="16" width="16.5703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28515625" hidden="1" customWidth="1"/>
    <col min="22" max="22" width="36.28515625" style="5" customWidth="1"/>
  </cols>
  <sheetData>
    <row r="1" spans="1:22" ht="40.9" customHeight="1" x14ac:dyDescent="0.25">
      <c r="B1" s="74" t="s">
        <v>34</v>
      </c>
      <c r="C1" s="75"/>
      <c r="D1" s="75"/>
      <c r="E1"/>
      <c r="G1" s="41"/>
      <c r="V1"/>
    </row>
    <row r="2" spans="1:22" ht="20.25" customHeight="1" x14ac:dyDescent="0.25">
      <c r="C2"/>
      <c r="D2" s="9"/>
      <c r="E2" s="10"/>
      <c r="G2" s="78"/>
      <c r="H2" s="79"/>
      <c r="I2" s="79"/>
      <c r="J2" s="79"/>
      <c r="K2" s="79"/>
      <c r="L2" s="79"/>
      <c r="M2" s="79"/>
      <c r="N2" s="7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4"/>
      <c r="E3" s="64"/>
      <c r="F3" s="64"/>
      <c r="G3" s="79"/>
      <c r="H3" s="79"/>
      <c r="I3" s="79"/>
      <c r="J3" s="79"/>
      <c r="K3" s="79"/>
      <c r="L3" s="79"/>
      <c r="M3" s="79"/>
      <c r="N3" s="7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6" t="s">
        <v>2</v>
      </c>
      <c r="H5" s="7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3" t="s">
        <v>7</v>
      </c>
      <c r="T6" s="63" t="s">
        <v>8</v>
      </c>
      <c r="U6" s="34" t="s">
        <v>22</v>
      </c>
      <c r="V6" s="34" t="s">
        <v>23</v>
      </c>
    </row>
    <row r="7" spans="1:22" ht="384" customHeight="1" thickTop="1" x14ac:dyDescent="0.25">
      <c r="A7" s="20"/>
      <c r="B7" s="42">
        <v>1</v>
      </c>
      <c r="C7" s="43" t="s">
        <v>39</v>
      </c>
      <c r="D7" s="44">
        <v>1</v>
      </c>
      <c r="E7" s="45" t="s">
        <v>30</v>
      </c>
      <c r="F7" s="61" t="s">
        <v>41</v>
      </c>
      <c r="G7" s="94"/>
      <c r="H7" s="96"/>
      <c r="I7" s="80" t="s">
        <v>37</v>
      </c>
      <c r="J7" s="82" t="s">
        <v>32</v>
      </c>
      <c r="K7" s="84" t="s">
        <v>38</v>
      </c>
      <c r="L7" s="92"/>
      <c r="M7" s="88" t="s">
        <v>35</v>
      </c>
      <c r="N7" s="88" t="s">
        <v>36</v>
      </c>
      <c r="O7" s="86">
        <v>21</v>
      </c>
      <c r="P7" s="46">
        <f>D7*Q7</f>
        <v>17500</v>
      </c>
      <c r="Q7" s="47">
        <v>17500</v>
      </c>
      <c r="R7" s="97"/>
      <c r="S7" s="48">
        <f>D7*R7</f>
        <v>0</v>
      </c>
      <c r="T7" s="49" t="str">
        <f>IF(ISNUMBER(R7), IF(R7&gt;Q7,"NEVYHOVUJE","VYHOVUJE")," ")</f>
        <v xml:space="preserve"> </v>
      </c>
      <c r="U7" s="90"/>
      <c r="V7" s="50" t="s">
        <v>11</v>
      </c>
    </row>
    <row r="8" spans="1:22" ht="76.900000000000006" customHeight="1" thickBot="1" x14ac:dyDescent="0.3">
      <c r="A8" s="20"/>
      <c r="B8" s="51">
        <v>2</v>
      </c>
      <c r="C8" s="52" t="s">
        <v>40</v>
      </c>
      <c r="D8" s="53">
        <v>1</v>
      </c>
      <c r="E8" s="54" t="s">
        <v>30</v>
      </c>
      <c r="F8" s="62" t="s">
        <v>42</v>
      </c>
      <c r="G8" s="95"/>
      <c r="H8" s="55" t="s">
        <v>31</v>
      </c>
      <c r="I8" s="81"/>
      <c r="J8" s="83"/>
      <c r="K8" s="85"/>
      <c r="L8" s="93"/>
      <c r="M8" s="89"/>
      <c r="N8" s="89"/>
      <c r="O8" s="87"/>
      <c r="P8" s="56">
        <f>D8*Q8</f>
        <v>500</v>
      </c>
      <c r="Q8" s="57">
        <v>500</v>
      </c>
      <c r="R8" s="98"/>
      <c r="S8" s="58">
        <f>D8*R8</f>
        <v>0</v>
      </c>
      <c r="T8" s="59" t="str">
        <f t="shared" ref="T8" si="0">IF(ISNUMBER(R8), IF(R8&gt;Q8,"NEVYHOVUJE","VYHOVUJE")," ")</f>
        <v xml:space="preserve"> </v>
      </c>
      <c r="U8" s="91"/>
      <c r="V8" s="60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2" t="s">
        <v>28</v>
      </c>
      <c r="C10" s="72"/>
      <c r="D10" s="72"/>
      <c r="E10" s="72"/>
      <c r="F10" s="72"/>
      <c r="G10" s="72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69" t="s">
        <v>10</v>
      </c>
      <c r="S10" s="70"/>
      <c r="T10" s="71"/>
      <c r="U10" s="24"/>
      <c r="V10" s="25"/>
    </row>
    <row r="11" spans="1:22" ht="50.45" customHeight="1" thickTop="1" thickBot="1" x14ac:dyDescent="0.3">
      <c r="B11" s="73" t="s">
        <v>26</v>
      </c>
      <c r="C11" s="73"/>
      <c r="D11" s="73"/>
      <c r="E11" s="73"/>
      <c r="F11" s="73"/>
      <c r="G11" s="73"/>
      <c r="H11" s="73"/>
      <c r="I11" s="26"/>
      <c r="L11" s="9"/>
      <c r="M11" s="9"/>
      <c r="N11" s="9"/>
      <c r="O11" s="27"/>
      <c r="P11" s="27"/>
      <c r="Q11" s="28">
        <f>SUM(P7:P8)</f>
        <v>18000</v>
      </c>
      <c r="R11" s="66">
        <f>SUM(S7:S8)</f>
        <v>0</v>
      </c>
      <c r="S11" s="67"/>
      <c r="T11" s="68"/>
    </row>
    <row r="12" spans="1:22" ht="15.75" thickTop="1" x14ac:dyDescent="0.25">
      <c r="B12" s="65" t="s">
        <v>27</v>
      </c>
      <c r="C12" s="65"/>
      <c r="D12" s="65"/>
      <c r="E12" s="65"/>
      <c r="F12" s="65"/>
      <c r="G12" s="65"/>
      <c r="H12" s="64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4"/>
      <c r="H13" s="64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4"/>
      <c r="H14" s="64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4"/>
      <c r="H15" s="64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4"/>
      <c r="H16" s="64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4"/>
      <c r="H97" s="64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qJIXOR4if8910a7YgiwIFvN+IXlA6uxsVqZ33i+fV1iIUGLbPAaEscRwq/LJkSojWsmp+1pKBAGDkUsm3uCOYA==" saltValue="xHGu++fcqO+jkX1KrF8G5Q==" spinCount="100000" sheet="1" objects="1" scenarios="1"/>
  <mergeCells count="16">
    <mergeCell ref="B1:D1"/>
    <mergeCell ref="G5:H5"/>
    <mergeCell ref="G2:N3"/>
    <mergeCell ref="I7:I8"/>
    <mergeCell ref="J7:J8"/>
    <mergeCell ref="K7:K8"/>
    <mergeCell ref="O7:O8"/>
    <mergeCell ref="N7:N8"/>
    <mergeCell ref="M7:M8"/>
    <mergeCell ref="U7:U8"/>
    <mergeCell ref="L7:L8"/>
    <mergeCell ref="B12:G12"/>
    <mergeCell ref="R11:T11"/>
    <mergeCell ref="R10:T10"/>
    <mergeCell ref="B10:G10"/>
    <mergeCell ref="B11:H11"/>
  </mergeCells>
  <conditionalFormatting sqref="D7:D8 B7:B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T7:T8">
    <cfRule type="cellIs" dxfId="5" priority="80" operator="equal">
      <formula>"VYHOVUJE"</formula>
    </cfRule>
  </conditionalFormatting>
  <conditionalFormatting sqref="T7:T8">
    <cfRule type="cellIs" dxfId="4" priority="79" operator="equal">
      <formula>"NEVYHOVUJE"</formula>
    </cfRule>
  </conditionalFormatting>
  <conditionalFormatting sqref="G7:H8 R7:R8">
    <cfRule type="containsBlanks" dxfId="3" priority="73">
      <formula>LEN(TRIM(G7))=0</formula>
    </cfRule>
  </conditionalFormatting>
  <conditionalFormatting sqref="G7:H8 R7:R8">
    <cfRule type="notContainsBlanks" dxfId="2" priority="71">
      <formula>LEN(TRIM(G7))&gt;0</formula>
    </cfRule>
  </conditionalFormatting>
  <conditionalFormatting sqref="G7:H8 R7:R8">
    <cfRule type="notContainsBlanks" dxfId="1" priority="70">
      <formula>LEN(TRIM(G7))&gt;0</formula>
    </cfRule>
  </conditionalFormatting>
  <conditionalFormatting sqref="G7:H8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2023-04-04T05:25:29Z</dcterms:modified>
</cp:coreProperties>
</file>